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мясо, рыба, колбасные изделия" sheetId="1" r:id="rId1"/>
    <sheet name="Лист1" sheetId="2" r:id="rId2"/>
  </sheets>
  <definedNames>
    <definedName name="OLE_LINK1" localSheetId="0">'мясо, рыба, колбасные изделия'!$B$8</definedName>
    <definedName name="_xlnm.Print_Area" localSheetId="0">'мясо, рыба, колбасные изделия'!$A$1:$T$74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<sst xmlns="http://schemas.openxmlformats.org/spreadsheetml/2006/main" count="100" uniqueCount="64">
  <si>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</si>
  <si>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</si>
  <si>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</si>
  <si>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</si>
  <si>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</si>
  <si>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</si>
  <si>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Колхоз им.  В.И.  ЛЕНИНА,</t>
  </si>
  <si>
    <t>Сургутский МПК,  г. Сургут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</si>
  <si>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</si>
  <si>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</si>
  <si>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</si>
  <si>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</si>
  <si>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</si>
  <si>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</si>
  <si>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</si>
  <si>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</si>
  <si>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</si>
  <si>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</si>
  <si>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</si>
  <si>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</si>
  <si>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</si>
  <si>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</si>
  <si>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</si>
  <si>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</si>
  <si>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ООО « СЭВКО»,  г. Екатеринбург</t>
  </si>
  <si>
    <t>ИП Ходжаев Д.А.</t>
  </si>
  <si>
    <t>Продукты питания (мясо, рыба, колбасные изделия)</t>
  </si>
  <si>
    <t xml:space="preserve">Кол-во ед. товара в кг  </t>
  </si>
  <si>
    <t>Кол-во ед. товара  в кг</t>
  </si>
  <si>
    <t xml:space="preserve">Кол-во ед. товара,кг  </t>
  </si>
  <si>
    <t xml:space="preserve">Кол-во ед. товара в кг </t>
  </si>
  <si>
    <t xml:space="preserve">Цена за ед. товара  </t>
  </si>
  <si>
    <t xml:space="preserve">Кол-во ед. товара  в кг </t>
  </si>
  <si>
    <t>ООО "ЮПК"г. Советский</t>
  </si>
  <si>
    <t>Способ размещения заказа:  открытый аукцион в электронной форме</t>
  </si>
  <si>
    <t>Часть IV обоснование</t>
  </si>
  <si>
    <t>ООО "Прод-Мир", г. Екатеринбург</t>
  </si>
  <si>
    <t>ООО "Уралтон",г. Екатеринбург</t>
  </si>
  <si>
    <t>ООО "Купинский Мясокомбинат",ОАО "Могилевский МК" Россия</t>
  </si>
  <si>
    <t>Россия ЗАО БЛАФ РТМС "Петропавловск"</t>
  </si>
  <si>
    <t>Россия ОАО "Океанрыбфлот"</t>
  </si>
  <si>
    <t>ИП Соколова С.В.</t>
  </si>
  <si>
    <t>ООО "Пинский МПК"</t>
  </si>
  <si>
    <t>Сургутский МПК г.Сургут</t>
  </si>
  <si>
    <t>ООО Свердловский МПК Московская область</t>
  </si>
  <si>
    <t>ОАО Морепродукт Приморский край</t>
  </si>
  <si>
    <t>ОАО Океанрыбфлот</t>
  </si>
  <si>
    <t xml:space="preserve"> Печень говяжья мороженая без признаков порчи, загрязнений, лимфатических узлов, крупных желчных протоков,  коричневого  или светло- коричневого цвета, с неповрежденными оболочками светло- серого цвета, фасованная  кусками  в полиэтиленовые пленки до 3 кг ГОСТ производителя</t>
  </si>
  <si>
    <t xml:space="preserve"> Минтай мороженый, потрошеный, обезглавленный тушки рыбы должны быть непобитыми, с чистой поверхностью и естественной  окраской, консистенция после оттаивания плотной, с запахом свежей рыбы, ГОСТ 1168-86  </t>
  </si>
  <si>
    <t xml:space="preserve"> Горбуша  или кета мороженая, потрошеная, с головой тушки рыбы должны быть непобитыми, с чистой поверхностью и естественной окраской, консистенция после оттаивания плотной, с запахом свежей рыбы ГОСТ 1168-86</t>
  </si>
  <si>
    <t xml:space="preserve"> Сосиски говяжьи без жира сорт высший,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 ГОСТ 52196-2003  </t>
  </si>
  <si>
    <t>До 31.12.2013</t>
  </si>
  <si>
    <t>Телефон 8 (34675) 7-60-23, прайсы на 16.04.2013г.</t>
  </si>
  <si>
    <t>Телефон 8 (34675)  3-84-87, прайсы на 17.04.2013</t>
  </si>
  <si>
    <t>Телефон 8 (34675)  4-00-50, прайсы на 16.04.2013г.</t>
  </si>
  <si>
    <t>школа</t>
  </si>
  <si>
    <t>сад</t>
  </si>
  <si>
    <r>
      <t xml:space="preserve">Дата составления сводной  таблицы    </t>
    </r>
    <r>
      <rPr>
        <u val="single"/>
        <sz val="12"/>
        <color indexed="8"/>
        <rFont val="Times New Roman"/>
        <family val="1"/>
      </rPr>
      <t>17.04.2013 года</t>
    </r>
  </si>
  <si>
    <t>Директор   Дюльдина С.Н.         Подпись _____________________</t>
  </si>
  <si>
    <r>
      <t xml:space="preserve">Примечание: начальная (максимальная) цена для проведения открытого аукциона в электронной форме принимается в размере – </t>
    </r>
    <r>
      <rPr>
        <b/>
        <sz val="11"/>
        <color indexed="8"/>
        <rFont val="Times New Roman"/>
        <family val="1"/>
      </rPr>
      <t>2 396 562,85</t>
    </r>
    <r>
      <rPr>
        <sz val="11"/>
        <color indexed="8"/>
        <rFont val="Times New Roman"/>
        <family val="1"/>
      </rPr>
      <t xml:space="preserve"> рублей.</t>
    </r>
  </si>
  <si>
    <t>Говядина 1 категории мороженная полутуши не менее 90 кг, с массовой  долей жировой и  соединительной ткани  не более 20%  в разрубе, правильно обработанное,  свежее, без признаков порчи, дефектов, с маркировкой ГОСТ  производителя</t>
  </si>
  <si>
    <t>Говядина мороженная:  полуфабрикат крупнокусковой,  бескостное,  без стабилизаторов и красителей, высшего сорта,  ГОСТ 10-02-01054-86  со сроком годности не более 30 суток</t>
  </si>
  <si>
    <t>Наименование товара, тех.характеристики</t>
  </si>
  <si>
    <t xml:space="preserve"> Кобласа вареная без жира, сорт высший внешний вид - батоны  с чистой сухой поверхностью, без повреждения оболочки, вид фарша на разрезе – розовый или светло – розовый равномерно перемешен,  запах и вкус – свойственные данному виду продукта с ароматом пряностей, в меру соленый, без посторонних привкусов и запаха, содержание нитрита в норме ГОСТ 52196-2003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</si>
</sst>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#,##0.000"/>
    <numFmt numFmtId="172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" fillId="0" borderId="11" xfId="0" applyFont="1" applyBorder="1" applyAlignment="1">
      <alignment horizontal="justify" wrapText="1"/>
    </xf>
    <xf numFmtId="0" fontId="4" fillId="0" borderId="28" xfId="0" applyFont="1" applyBorder="1" applyAlignment="1">
      <alignment horizontal="justify" wrapText="1"/>
    </xf>
    <xf numFmtId="0" fontId="0" fillId="0" borderId="3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31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4" fillId="0" borderId="1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4" fontId="4" fillId="0" borderId="34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3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5" fillId="0" borderId="52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74"/>
  <sheetViews>
    <sheetView view="pageBreakPreview" zoomScaleNormal="112" zoomScaleSheetLayoutView="100" zoomScalePageLayoutView="0" workbookViewId="0" topLeftCell="E58">
      <selection activeCell="J73" sqref="J73"/>
    </sheetView>
  </sheetViews>
  <sheetFormatPr defaultColWidth="9.140625" defaultRowHeight="15"/>
  <cols>
    <col min="1" max="1" width="24.28125" style="1" customWidth="1"/>
    <col min="2" max="2" width="9.57421875" style="0" customWidth="1"/>
    <col min="3" max="3" width="5.4218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3.140625" style="0" bestFit="1" customWidth="1"/>
    <col min="8" max="8" width="12.710937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13.28125" style="0" customWidth="1"/>
    <col min="13" max="13" width="12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13.57421875" style="0" customWidth="1"/>
    <col min="20" max="20" width="15.421875" style="0" customWidth="1"/>
  </cols>
  <sheetData>
    <row r="1" spans="1:20" ht="19.5" customHeight="1">
      <c r="A1" s="113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 customHeight="1">
      <c r="A2" s="114" t="s">
        <v>26</v>
      </c>
      <c r="B2" s="114"/>
      <c r="C2" s="114"/>
      <c r="D2" s="114"/>
      <c r="E2" s="114"/>
      <c r="F2" s="114"/>
      <c r="G2" s="114"/>
      <c r="H2" s="114"/>
      <c r="I2" s="10"/>
      <c r="J2" s="114" t="s">
        <v>34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5.7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74" t="s">
        <v>0</v>
      </c>
      <c r="B4" s="54" t="s">
        <v>1</v>
      </c>
      <c r="C4" s="63"/>
      <c r="D4" s="63"/>
      <c r="E4" s="63"/>
      <c r="F4" s="55"/>
      <c r="G4" s="58" t="s">
        <v>2</v>
      </c>
      <c r="H4" s="54" t="s">
        <v>1</v>
      </c>
      <c r="I4" s="63"/>
      <c r="J4" s="55"/>
      <c r="K4" s="54" t="s">
        <v>2</v>
      </c>
      <c r="L4" s="55"/>
      <c r="M4" s="54" t="s">
        <v>1</v>
      </c>
      <c r="N4" s="63"/>
      <c r="O4" s="55"/>
      <c r="P4" s="54" t="s">
        <v>2</v>
      </c>
      <c r="Q4" s="63"/>
      <c r="R4" s="63"/>
      <c r="S4" s="55"/>
      <c r="T4" s="115" t="s">
        <v>23</v>
      </c>
    </row>
    <row r="5" spans="1:20" ht="15.75" customHeight="1">
      <c r="A5" s="175"/>
      <c r="B5" s="118"/>
      <c r="C5" s="163"/>
      <c r="D5" s="163"/>
      <c r="E5" s="163"/>
      <c r="F5" s="119"/>
      <c r="G5" s="164"/>
      <c r="H5" s="118"/>
      <c r="I5" s="163"/>
      <c r="J5" s="119"/>
      <c r="K5" s="118"/>
      <c r="L5" s="119"/>
      <c r="M5" s="118"/>
      <c r="N5" s="163"/>
      <c r="O5" s="119"/>
      <c r="P5" s="166"/>
      <c r="Q5" s="167"/>
      <c r="R5" s="167"/>
      <c r="S5" s="168"/>
      <c r="T5" s="116"/>
    </row>
    <row r="6" spans="1:20" ht="15.75" thickBot="1">
      <c r="A6" s="175"/>
      <c r="B6" s="64"/>
      <c r="C6" s="65"/>
      <c r="D6" s="65"/>
      <c r="E6" s="65"/>
      <c r="F6" s="66"/>
      <c r="G6" s="164"/>
      <c r="H6" s="64"/>
      <c r="I6" s="65"/>
      <c r="J6" s="66"/>
      <c r="K6" s="118"/>
      <c r="L6" s="119"/>
      <c r="M6" s="64"/>
      <c r="N6" s="65"/>
      <c r="O6" s="66"/>
      <c r="P6" s="166"/>
      <c r="Q6" s="167"/>
      <c r="R6" s="167"/>
      <c r="S6" s="168"/>
      <c r="T6" s="116"/>
    </row>
    <row r="7" spans="1:20" ht="15.75" thickBot="1">
      <c r="A7" s="176"/>
      <c r="B7" s="157">
        <v>1</v>
      </c>
      <c r="C7" s="158"/>
      <c r="D7" s="157">
        <v>2</v>
      </c>
      <c r="E7" s="158"/>
      <c r="F7" s="13">
        <v>3</v>
      </c>
      <c r="G7" s="165"/>
      <c r="H7" s="13">
        <v>1</v>
      </c>
      <c r="I7" s="13">
        <v>2</v>
      </c>
      <c r="J7" s="13">
        <v>3</v>
      </c>
      <c r="K7" s="64"/>
      <c r="L7" s="66"/>
      <c r="M7" s="13">
        <v>1</v>
      </c>
      <c r="N7" s="13">
        <v>2</v>
      </c>
      <c r="O7" s="15">
        <v>3</v>
      </c>
      <c r="P7" s="169"/>
      <c r="Q7" s="170"/>
      <c r="R7" s="170"/>
      <c r="S7" s="171"/>
      <c r="T7" s="117"/>
    </row>
    <row r="8" spans="1:20" ht="15" customHeight="1">
      <c r="A8" s="120" t="s">
        <v>62</v>
      </c>
      <c r="B8" s="188" t="s">
        <v>60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/>
      <c r="T8" s="159"/>
    </row>
    <row r="9" spans="1:20" ht="30.75" customHeight="1" thickBot="1">
      <c r="A9" s="121"/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7"/>
      <c r="T9" s="152"/>
    </row>
    <row r="10" spans="1:20" ht="15.75" thickBot="1">
      <c r="A10" s="14" t="s">
        <v>27</v>
      </c>
      <c r="B10" s="153">
        <v>1500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5"/>
      <c r="T10" s="16"/>
    </row>
    <row r="11" spans="1:20" ht="14.25" customHeight="1">
      <c r="A11" s="120" t="s">
        <v>18</v>
      </c>
      <c r="B11" s="128" t="s">
        <v>38</v>
      </c>
      <c r="C11" s="129"/>
      <c r="D11" s="129"/>
      <c r="E11" s="129"/>
      <c r="F11" s="129"/>
      <c r="G11" s="130"/>
      <c r="H11" s="128" t="s">
        <v>37</v>
      </c>
      <c r="I11" s="129"/>
      <c r="J11" s="129"/>
      <c r="K11" s="129"/>
      <c r="L11" s="130"/>
      <c r="M11" s="128" t="s">
        <v>42</v>
      </c>
      <c r="N11" s="129"/>
      <c r="O11" s="129"/>
      <c r="P11" s="129"/>
      <c r="Q11" s="129"/>
      <c r="R11" s="129"/>
      <c r="S11" s="130"/>
      <c r="T11" s="159"/>
    </row>
    <row r="12" spans="1:20" ht="23.25" customHeight="1" thickBot="1">
      <c r="A12" s="121"/>
      <c r="B12" s="64"/>
      <c r="C12" s="65"/>
      <c r="D12" s="65"/>
      <c r="E12" s="65"/>
      <c r="F12" s="65"/>
      <c r="G12" s="66"/>
      <c r="H12" s="64"/>
      <c r="I12" s="65"/>
      <c r="J12" s="65"/>
      <c r="K12" s="65"/>
      <c r="L12" s="66"/>
      <c r="M12" s="64"/>
      <c r="N12" s="65"/>
      <c r="O12" s="65"/>
      <c r="P12" s="65"/>
      <c r="Q12" s="65"/>
      <c r="R12" s="65"/>
      <c r="S12" s="66"/>
      <c r="T12" s="152"/>
    </row>
    <row r="13" spans="1:20" ht="15.75" thickBot="1">
      <c r="A13" s="14" t="s">
        <v>3</v>
      </c>
      <c r="B13" s="144">
        <v>235</v>
      </c>
      <c r="C13" s="162"/>
      <c r="D13" s="145"/>
      <c r="E13" s="19"/>
      <c r="F13" s="19"/>
      <c r="G13" s="20">
        <f>B13</f>
        <v>235</v>
      </c>
      <c r="H13" s="19">
        <v>240</v>
      </c>
      <c r="I13" s="19"/>
      <c r="J13" s="21"/>
      <c r="K13" s="18"/>
      <c r="L13" s="20">
        <f>H13</f>
        <v>240</v>
      </c>
      <c r="M13" s="19">
        <v>270</v>
      </c>
      <c r="N13" s="19"/>
      <c r="O13" s="21"/>
      <c r="P13" s="17"/>
      <c r="Q13" s="17"/>
      <c r="R13" s="18"/>
      <c r="S13" s="20">
        <f>M13</f>
        <v>270</v>
      </c>
      <c r="T13" s="22">
        <v>251.66</v>
      </c>
    </row>
    <row r="14" spans="1:20" ht="15.75" thickBot="1">
      <c r="A14" s="23" t="s">
        <v>4</v>
      </c>
      <c r="B14" s="148">
        <f>B13*B10</f>
        <v>352500</v>
      </c>
      <c r="C14" s="161"/>
      <c r="D14" s="149"/>
      <c r="E14" s="8"/>
      <c r="F14" s="8"/>
      <c r="G14" s="24">
        <f>G13*B10</f>
        <v>352500</v>
      </c>
      <c r="H14" s="8">
        <f>H13*B10</f>
        <v>360000</v>
      </c>
      <c r="I14" s="8"/>
      <c r="J14" s="9"/>
      <c r="K14" s="7"/>
      <c r="L14" s="24">
        <f>L13*B10</f>
        <v>360000</v>
      </c>
      <c r="M14" s="8">
        <f>M13*B10</f>
        <v>405000</v>
      </c>
      <c r="N14" s="8"/>
      <c r="O14" s="9"/>
      <c r="P14" s="6"/>
      <c r="Q14" s="6"/>
      <c r="R14" s="7"/>
      <c r="S14" s="24">
        <f>S13*B10</f>
        <v>405000</v>
      </c>
      <c r="T14" s="25">
        <f>B10*T13</f>
        <v>377490</v>
      </c>
    </row>
    <row r="15" spans="1:20" ht="15.75" customHeight="1" thickTop="1">
      <c r="A15" s="84" t="s">
        <v>20</v>
      </c>
      <c r="B15" s="177" t="s">
        <v>61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9"/>
      <c r="T15" s="115"/>
    </row>
    <row r="16" spans="1:20" ht="24.75" customHeight="1" thickBot="1">
      <c r="A16" s="121"/>
      <c r="B16" s="185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7"/>
      <c r="T16" s="152"/>
    </row>
    <row r="17" spans="1:20" ht="15.75" thickBot="1">
      <c r="A17" s="14" t="s">
        <v>28</v>
      </c>
      <c r="B17" s="153">
        <v>4500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5"/>
      <c r="T17" s="16"/>
    </row>
    <row r="18" spans="1:20" ht="15" customHeight="1">
      <c r="A18" s="120" t="s">
        <v>19</v>
      </c>
      <c r="B18" s="128" t="s">
        <v>37</v>
      </c>
      <c r="C18" s="129"/>
      <c r="D18" s="129"/>
      <c r="E18" s="129"/>
      <c r="F18" s="129"/>
      <c r="G18" s="130"/>
      <c r="H18" s="128" t="s">
        <v>38</v>
      </c>
      <c r="I18" s="129"/>
      <c r="J18" s="129"/>
      <c r="K18" s="129"/>
      <c r="L18" s="130"/>
      <c r="M18" s="128" t="s">
        <v>36</v>
      </c>
      <c r="N18" s="129"/>
      <c r="O18" s="129"/>
      <c r="P18" s="129"/>
      <c r="Q18" s="129"/>
      <c r="R18" s="129"/>
      <c r="S18" s="130"/>
      <c r="T18" s="137"/>
    </row>
    <row r="19" spans="1:20" ht="15.75" customHeight="1" thickBot="1">
      <c r="A19" s="121"/>
      <c r="B19" s="64"/>
      <c r="C19" s="65"/>
      <c r="D19" s="65"/>
      <c r="E19" s="65"/>
      <c r="F19" s="65"/>
      <c r="G19" s="66"/>
      <c r="H19" s="64"/>
      <c r="I19" s="65"/>
      <c r="J19" s="65"/>
      <c r="K19" s="65"/>
      <c r="L19" s="66"/>
      <c r="M19" s="64"/>
      <c r="N19" s="65"/>
      <c r="O19" s="65"/>
      <c r="P19" s="65"/>
      <c r="Q19" s="65"/>
      <c r="R19" s="65"/>
      <c r="S19" s="66"/>
      <c r="T19" s="156"/>
    </row>
    <row r="20" spans="1:20" ht="15.75" thickBot="1">
      <c r="A20" s="14" t="s">
        <v>5</v>
      </c>
      <c r="B20" s="144">
        <v>290</v>
      </c>
      <c r="C20" s="145"/>
      <c r="D20" s="144"/>
      <c r="E20" s="145"/>
      <c r="F20" s="19"/>
      <c r="G20" s="20">
        <f>B20</f>
        <v>290</v>
      </c>
      <c r="H20" s="19">
        <v>300</v>
      </c>
      <c r="I20" s="19"/>
      <c r="J20" s="19"/>
      <c r="K20" s="146">
        <f>H20</f>
        <v>300</v>
      </c>
      <c r="L20" s="147"/>
      <c r="M20" s="19">
        <v>300</v>
      </c>
      <c r="N20" s="19"/>
      <c r="O20" s="21"/>
      <c r="P20" s="17"/>
      <c r="Q20" s="17"/>
      <c r="R20" s="18"/>
      <c r="S20" s="20">
        <f>M20</f>
        <v>300</v>
      </c>
      <c r="T20" s="22">
        <v>316.66</v>
      </c>
    </row>
    <row r="21" spans="1:20" ht="15.75" thickBot="1">
      <c r="A21" s="23" t="s">
        <v>4</v>
      </c>
      <c r="B21" s="148">
        <f>B17*B20</f>
        <v>1305000</v>
      </c>
      <c r="C21" s="149"/>
      <c r="D21" s="148"/>
      <c r="E21" s="149"/>
      <c r="F21" s="8"/>
      <c r="G21" s="24">
        <f>B17*G20</f>
        <v>1305000</v>
      </c>
      <c r="H21" s="8">
        <f>B17*H20</f>
        <v>1350000</v>
      </c>
      <c r="I21" s="8"/>
      <c r="J21" s="8"/>
      <c r="K21" s="150">
        <f>K20*B17</f>
        <v>1350000</v>
      </c>
      <c r="L21" s="151"/>
      <c r="M21" s="8">
        <f>M20*B17</f>
        <v>1350000</v>
      </c>
      <c r="N21" s="8"/>
      <c r="O21" s="9"/>
      <c r="P21" s="6"/>
      <c r="Q21" s="6"/>
      <c r="R21" s="7"/>
      <c r="S21" s="24">
        <f>B17*S20</f>
        <v>1350000</v>
      </c>
      <c r="T21" s="25">
        <f>B17*T20</f>
        <v>1424970</v>
      </c>
    </row>
    <row r="22" spans="1:20" ht="15.75" customHeight="1" thickTop="1">
      <c r="A22" s="84" t="s">
        <v>20</v>
      </c>
      <c r="B22" s="177" t="s">
        <v>47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83"/>
    </row>
    <row r="23" spans="1:20" ht="27.75" customHeight="1" thickBot="1">
      <c r="A23" s="100"/>
      <c r="B23" s="180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4"/>
    </row>
    <row r="24" spans="1:20" ht="25.5" customHeight="1" thickTop="1">
      <c r="A24" s="84" t="s">
        <v>29</v>
      </c>
      <c r="B24" s="138">
        <v>385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9"/>
    </row>
    <row r="25" spans="1:20" ht="1.5" customHeight="1" thickBot="1">
      <c r="A25" s="100"/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40"/>
      <c r="N25" s="140"/>
      <c r="O25" s="140"/>
      <c r="P25" s="140"/>
      <c r="Q25" s="140"/>
      <c r="R25" s="140"/>
      <c r="S25" s="140"/>
      <c r="T25" s="141"/>
    </row>
    <row r="26" spans="1:20" ht="15" customHeight="1" thickTop="1">
      <c r="A26" s="84" t="s">
        <v>19</v>
      </c>
      <c r="B26" s="128" t="s">
        <v>37</v>
      </c>
      <c r="C26" s="129"/>
      <c r="D26" s="129"/>
      <c r="E26" s="129"/>
      <c r="F26" s="129"/>
      <c r="G26" s="130"/>
      <c r="H26" s="128" t="s">
        <v>36</v>
      </c>
      <c r="I26" s="129"/>
      <c r="J26" s="129"/>
      <c r="K26" s="129"/>
      <c r="L26" s="130"/>
      <c r="M26" s="128" t="s">
        <v>44</v>
      </c>
      <c r="N26" s="129"/>
      <c r="O26" s="129"/>
      <c r="P26" s="129"/>
      <c r="Q26" s="129"/>
      <c r="R26" s="129"/>
      <c r="S26" s="130"/>
      <c r="T26" s="142"/>
    </row>
    <row r="27" spans="1:20" ht="19.5" customHeight="1" thickBot="1">
      <c r="A27" s="100"/>
      <c r="B27" s="64"/>
      <c r="C27" s="65"/>
      <c r="D27" s="65"/>
      <c r="E27" s="65"/>
      <c r="F27" s="65"/>
      <c r="G27" s="66"/>
      <c r="H27" s="64"/>
      <c r="I27" s="65"/>
      <c r="J27" s="65"/>
      <c r="K27" s="65"/>
      <c r="L27" s="66"/>
      <c r="M27" s="64"/>
      <c r="N27" s="65"/>
      <c r="O27" s="65"/>
      <c r="P27" s="65"/>
      <c r="Q27" s="65"/>
      <c r="R27" s="65"/>
      <c r="S27" s="66"/>
      <c r="T27" s="143"/>
    </row>
    <row r="28" spans="1:20" ht="16.5" thickBot="1" thickTop="1">
      <c r="A28" s="23" t="s">
        <v>5</v>
      </c>
      <c r="B28" s="103">
        <v>140</v>
      </c>
      <c r="C28" s="104"/>
      <c r="D28" s="103"/>
      <c r="E28" s="104"/>
      <c r="F28" s="8"/>
      <c r="G28" s="24">
        <f>B28</f>
        <v>140</v>
      </c>
      <c r="H28" s="8">
        <v>160</v>
      </c>
      <c r="I28" s="8"/>
      <c r="J28" s="8"/>
      <c r="K28" s="111">
        <f>H28</f>
        <v>160</v>
      </c>
      <c r="L28" s="112"/>
      <c r="M28" s="8">
        <v>190</v>
      </c>
      <c r="N28" s="8"/>
      <c r="O28" s="44"/>
      <c r="P28" s="45"/>
      <c r="Q28" s="45"/>
      <c r="R28" s="8"/>
      <c r="S28" s="24">
        <f>M28</f>
        <v>190</v>
      </c>
      <c r="T28" s="22">
        <f>(G28+K28+S28)/3</f>
        <v>163.33333333333334</v>
      </c>
    </row>
    <row r="29" spans="1:20" ht="16.5" thickBot="1" thickTop="1">
      <c r="A29" s="23" t="s">
        <v>4</v>
      </c>
      <c r="B29" s="103">
        <f>B24*B28</f>
        <v>53900</v>
      </c>
      <c r="C29" s="104"/>
      <c r="D29" s="103"/>
      <c r="E29" s="104"/>
      <c r="F29" s="8"/>
      <c r="G29" s="24">
        <f>B24*G28</f>
        <v>53900</v>
      </c>
      <c r="H29" s="8">
        <f>H28*B24</f>
        <v>61600</v>
      </c>
      <c r="I29" s="8"/>
      <c r="J29" s="8"/>
      <c r="K29" s="111">
        <f>B24*K28</f>
        <v>61600</v>
      </c>
      <c r="L29" s="112"/>
      <c r="M29" s="8">
        <f>M28*B24</f>
        <v>73150</v>
      </c>
      <c r="N29" s="8"/>
      <c r="O29" s="46"/>
      <c r="P29" s="47"/>
      <c r="Q29" s="47"/>
      <c r="R29" s="43"/>
      <c r="S29" s="24">
        <f>B24*S28</f>
        <v>73150</v>
      </c>
      <c r="T29" s="25">
        <v>62882.05</v>
      </c>
    </row>
    <row r="30" spans="1:20" ht="15.75" customHeight="1" thickTop="1">
      <c r="A30" s="84" t="s">
        <v>20</v>
      </c>
      <c r="B30" s="177" t="s">
        <v>48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9"/>
      <c r="T30" s="137"/>
    </row>
    <row r="31" spans="1:20" ht="27" customHeight="1" thickBot="1">
      <c r="A31" s="100"/>
      <c r="B31" s="180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2"/>
      <c r="T31" s="124"/>
    </row>
    <row r="32" spans="1:20" ht="16.5" thickBot="1" thickTop="1">
      <c r="A32" s="23" t="s">
        <v>30</v>
      </c>
      <c r="B32" s="125">
        <v>1200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7"/>
      <c r="T32" s="26"/>
    </row>
    <row r="33" spans="1:20" ht="15" customHeight="1" thickTop="1">
      <c r="A33" s="84" t="s">
        <v>19</v>
      </c>
      <c r="B33" s="54" t="s">
        <v>39</v>
      </c>
      <c r="C33" s="63"/>
      <c r="D33" s="63"/>
      <c r="E33" s="63"/>
      <c r="F33" s="63"/>
      <c r="G33" s="55"/>
      <c r="H33" s="54" t="s">
        <v>45</v>
      </c>
      <c r="I33" s="63"/>
      <c r="J33" s="63"/>
      <c r="K33" s="63"/>
      <c r="L33" s="55"/>
      <c r="M33" s="54" t="s">
        <v>24</v>
      </c>
      <c r="N33" s="63"/>
      <c r="O33" s="63"/>
      <c r="P33" s="63"/>
      <c r="Q33" s="63"/>
      <c r="R33" s="63"/>
      <c r="S33" s="55"/>
      <c r="T33" s="123"/>
    </row>
    <row r="34" spans="1:20" ht="7.5" customHeight="1" thickBot="1">
      <c r="A34" s="100"/>
      <c r="B34" s="56"/>
      <c r="C34" s="131"/>
      <c r="D34" s="131"/>
      <c r="E34" s="131"/>
      <c r="F34" s="131"/>
      <c r="G34" s="57"/>
      <c r="H34" s="56"/>
      <c r="I34" s="131"/>
      <c r="J34" s="131"/>
      <c r="K34" s="131"/>
      <c r="L34" s="57"/>
      <c r="M34" s="56"/>
      <c r="N34" s="131"/>
      <c r="O34" s="131"/>
      <c r="P34" s="131"/>
      <c r="Q34" s="131"/>
      <c r="R34" s="131"/>
      <c r="S34" s="57"/>
      <c r="T34" s="124"/>
    </row>
    <row r="35" spans="1:20" ht="16.5" thickBot="1" thickTop="1">
      <c r="A35" s="23" t="s">
        <v>5</v>
      </c>
      <c r="B35" s="103">
        <v>90</v>
      </c>
      <c r="C35" s="104"/>
      <c r="D35" s="103"/>
      <c r="E35" s="104"/>
      <c r="F35" s="8"/>
      <c r="G35" s="24">
        <f>B35</f>
        <v>90</v>
      </c>
      <c r="H35" s="8">
        <v>95</v>
      </c>
      <c r="I35" s="8"/>
      <c r="J35" s="8"/>
      <c r="K35" s="111">
        <f>H35</f>
        <v>95</v>
      </c>
      <c r="L35" s="112"/>
      <c r="M35" s="8">
        <v>85</v>
      </c>
      <c r="N35" s="8"/>
      <c r="O35" s="46"/>
      <c r="P35" s="47"/>
      <c r="Q35" s="47"/>
      <c r="R35" s="43"/>
      <c r="S35" s="24">
        <f>M35</f>
        <v>85</v>
      </c>
      <c r="T35" s="22">
        <f>(G35+K35+S35)/3</f>
        <v>90</v>
      </c>
    </row>
    <row r="36" spans="1:20" ht="16.5" thickBot="1" thickTop="1">
      <c r="A36" s="23" t="s">
        <v>4</v>
      </c>
      <c r="B36" s="103">
        <f>B35*B32</f>
        <v>108000</v>
      </c>
      <c r="C36" s="104"/>
      <c r="D36" s="103"/>
      <c r="E36" s="104"/>
      <c r="F36" s="8"/>
      <c r="G36" s="24">
        <f>G35*B32</f>
        <v>108000</v>
      </c>
      <c r="H36" s="8">
        <f>H35*B32</f>
        <v>114000</v>
      </c>
      <c r="I36" s="8"/>
      <c r="J36" s="8"/>
      <c r="K36" s="111">
        <f>K35*B32</f>
        <v>114000</v>
      </c>
      <c r="L36" s="112"/>
      <c r="M36" s="8">
        <f>M35*B32</f>
        <v>102000</v>
      </c>
      <c r="N36" s="8"/>
      <c r="O36" s="46"/>
      <c r="P36" s="47"/>
      <c r="Q36" s="47"/>
      <c r="R36" s="43"/>
      <c r="S36" s="24">
        <f>S35*B32</f>
        <v>102000</v>
      </c>
      <c r="T36" s="25">
        <f>T35*B32</f>
        <v>108000</v>
      </c>
    </row>
    <row r="37" spans="1:20" ht="15.75" customHeight="1" thickTop="1">
      <c r="A37" s="84" t="s">
        <v>20</v>
      </c>
      <c r="B37" s="177" t="s">
        <v>49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9"/>
      <c r="T37" s="123"/>
    </row>
    <row r="38" spans="1:20" ht="26.25" customHeight="1" thickBot="1">
      <c r="A38" s="100"/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2"/>
      <c r="T38" s="124"/>
    </row>
    <row r="39" spans="1:20" ht="16.5" thickBot="1" thickTop="1">
      <c r="A39" s="23" t="s">
        <v>27</v>
      </c>
      <c r="B39" s="125">
        <v>1100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7"/>
      <c r="T39" s="26"/>
    </row>
    <row r="40" spans="1:20" ht="0.75" customHeight="1" thickTop="1">
      <c r="A40" s="84" t="s">
        <v>19</v>
      </c>
      <c r="B40" s="54" t="s">
        <v>6</v>
      </c>
      <c r="C40" s="63"/>
      <c r="D40" s="63"/>
      <c r="E40" s="63"/>
      <c r="F40" s="63"/>
      <c r="G40" s="55"/>
      <c r="H40" s="54" t="s">
        <v>46</v>
      </c>
      <c r="I40" s="63"/>
      <c r="J40" s="63"/>
      <c r="K40" s="63"/>
      <c r="L40" s="55"/>
      <c r="M40" s="54" t="s">
        <v>24</v>
      </c>
      <c r="N40" s="63"/>
      <c r="O40" s="63"/>
      <c r="P40" s="63"/>
      <c r="Q40" s="63"/>
      <c r="R40" s="63"/>
      <c r="S40" s="55"/>
      <c r="T40" s="123"/>
    </row>
    <row r="41" spans="1:20" ht="33" customHeight="1" thickBot="1">
      <c r="A41" s="100"/>
      <c r="B41" s="56" t="s">
        <v>40</v>
      </c>
      <c r="C41" s="131"/>
      <c r="D41" s="131"/>
      <c r="E41" s="131"/>
      <c r="F41" s="131"/>
      <c r="G41" s="57"/>
      <c r="H41" s="56"/>
      <c r="I41" s="131"/>
      <c r="J41" s="131"/>
      <c r="K41" s="131"/>
      <c r="L41" s="57"/>
      <c r="M41" s="56"/>
      <c r="N41" s="131"/>
      <c r="O41" s="131"/>
      <c r="P41" s="131"/>
      <c r="Q41" s="131"/>
      <c r="R41" s="131"/>
      <c r="S41" s="57"/>
      <c r="T41" s="124"/>
    </row>
    <row r="42" spans="1:20" ht="16.5" thickBot="1" thickTop="1">
      <c r="A42" s="23" t="s">
        <v>5</v>
      </c>
      <c r="B42" s="103">
        <v>120</v>
      </c>
      <c r="C42" s="104"/>
      <c r="D42" s="103"/>
      <c r="E42" s="104"/>
      <c r="F42" s="8"/>
      <c r="G42" s="24">
        <f>B42</f>
        <v>120</v>
      </c>
      <c r="H42" s="8">
        <v>150</v>
      </c>
      <c r="I42" s="8"/>
      <c r="J42" s="8"/>
      <c r="K42" s="111">
        <f>H42</f>
        <v>150</v>
      </c>
      <c r="L42" s="112"/>
      <c r="M42" s="8">
        <v>120</v>
      </c>
      <c r="N42" s="8"/>
      <c r="O42" s="48"/>
      <c r="P42" s="47"/>
      <c r="Q42" s="47"/>
      <c r="R42" s="43"/>
      <c r="S42" s="24">
        <f>M42</f>
        <v>120</v>
      </c>
      <c r="T42" s="22">
        <v>156.66</v>
      </c>
    </row>
    <row r="43" spans="1:20" ht="16.5" thickBot="1" thickTop="1">
      <c r="A43" s="23" t="s">
        <v>4</v>
      </c>
      <c r="B43" s="103">
        <f>B42*B39</f>
        <v>132000</v>
      </c>
      <c r="C43" s="104"/>
      <c r="D43" s="103"/>
      <c r="E43" s="104"/>
      <c r="F43" s="8"/>
      <c r="G43" s="24">
        <f>G42*B39</f>
        <v>132000</v>
      </c>
      <c r="H43" s="8">
        <f>H42*B39</f>
        <v>165000</v>
      </c>
      <c r="I43" s="8"/>
      <c r="J43" s="8"/>
      <c r="K43" s="111">
        <f>K42*B39</f>
        <v>165000</v>
      </c>
      <c r="L43" s="112"/>
      <c r="M43" s="8">
        <f>M42*B39</f>
        <v>132000</v>
      </c>
      <c r="N43" s="8"/>
      <c r="O43" s="9"/>
      <c r="P43" s="47"/>
      <c r="Q43" s="47"/>
      <c r="R43" s="43"/>
      <c r="S43" s="24">
        <f>S42*B39</f>
        <v>132000</v>
      </c>
      <c r="T43" s="25">
        <f>B39*T42</f>
        <v>172326</v>
      </c>
    </row>
    <row r="44" spans="1:20" ht="15.75" customHeight="1" thickTop="1">
      <c r="A44" s="84" t="s">
        <v>20</v>
      </c>
      <c r="B44" s="177" t="s">
        <v>63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9"/>
      <c r="T44" s="123"/>
    </row>
    <row r="45" spans="1:20" ht="38.25" customHeight="1" thickBot="1">
      <c r="A45" s="100"/>
      <c r="B45" s="180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2"/>
      <c r="T45" s="124"/>
    </row>
    <row r="46" spans="1:20" ht="16.5" thickBot="1" thickTop="1">
      <c r="A46" s="23" t="s">
        <v>30</v>
      </c>
      <c r="B46" s="125">
        <v>60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7"/>
      <c r="T46" s="26"/>
    </row>
    <row r="47" spans="1:20" ht="15" customHeight="1" thickTop="1">
      <c r="A47" s="84" t="s">
        <v>19</v>
      </c>
      <c r="B47" s="54" t="s">
        <v>7</v>
      </c>
      <c r="C47" s="63"/>
      <c r="D47" s="63"/>
      <c r="E47" s="63"/>
      <c r="F47" s="63"/>
      <c r="G47" s="55"/>
      <c r="H47" s="54" t="s">
        <v>33</v>
      </c>
      <c r="I47" s="63"/>
      <c r="J47" s="63"/>
      <c r="K47" s="63"/>
      <c r="L47" s="55"/>
      <c r="M47" s="54" t="s">
        <v>43</v>
      </c>
      <c r="N47" s="132"/>
      <c r="O47" s="132"/>
      <c r="P47" s="132"/>
      <c r="Q47" s="132"/>
      <c r="R47" s="132"/>
      <c r="S47" s="133"/>
      <c r="T47" s="123"/>
    </row>
    <row r="48" spans="1:20" ht="15" customHeight="1" thickBot="1">
      <c r="A48" s="100"/>
      <c r="B48" s="56"/>
      <c r="C48" s="131"/>
      <c r="D48" s="131"/>
      <c r="E48" s="131"/>
      <c r="F48" s="131"/>
      <c r="G48" s="57"/>
      <c r="H48" s="56"/>
      <c r="I48" s="131"/>
      <c r="J48" s="131"/>
      <c r="K48" s="131"/>
      <c r="L48" s="57"/>
      <c r="M48" s="134"/>
      <c r="N48" s="135"/>
      <c r="O48" s="135"/>
      <c r="P48" s="135"/>
      <c r="Q48" s="135"/>
      <c r="R48" s="135"/>
      <c r="S48" s="136"/>
      <c r="T48" s="124"/>
    </row>
    <row r="49" spans="1:20" ht="16.5" thickBot="1" thickTop="1">
      <c r="A49" s="23" t="s">
        <v>31</v>
      </c>
      <c r="B49" s="103">
        <v>295</v>
      </c>
      <c r="C49" s="104"/>
      <c r="D49" s="103"/>
      <c r="E49" s="104"/>
      <c r="F49" s="8"/>
      <c r="G49" s="24">
        <f>B49</f>
        <v>295</v>
      </c>
      <c r="H49" s="8">
        <v>300</v>
      </c>
      <c r="I49" s="8"/>
      <c r="J49" s="8"/>
      <c r="K49" s="111">
        <f>H49</f>
        <v>300</v>
      </c>
      <c r="L49" s="112"/>
      <c r="M49" s="8">
        <v>350</v>
      </c>
      <c r="N49" s="8"/>
      <c r="O49" s="46"/>
      <c r="P49" s="47"/>
      <c r="Q49" s="47"/>
      <c r="R49" s="43"/>
      <c r="S49" s="8">
        <f>M49</f>
        <v>350</v>
      </c>
      <c r="T49" s="22">
        <v>321.66</v>
      </c>
    </row>
    <row r="50" spans="1:20" ht="16.5" thickBot="1" thickTop="1">
      <c r="A50" s="23" t="s">
        <v>4</v>
      </c>
      <c r="B50" s="103">
        <f>B49*B46</f>
        <v>17700</v>
      </c>
      <c r="C50" s="104"/>
      <c r="D50" s="103"/>
      <c r="E50" s="104"/>
      <c r="F50" s="8"/>
      <c r="G50" s="24">
        <f>G49*B46</f>
        <v>17700</v>
      </c>
      <c r="H50" s="8">
        <f>H49*B46</f>
        <v>18000</v>
      </c>
      <c r="I50" s="8"/>
      <c r="J50" s="8"/>
      <c r="K50" s="111">
        <f>K49*B46</f>
        <v>18000</v>
      </c>
      <c r="L50" s="112"/>
      <c r="M50" s="8">
        <f>M49*B46</f>
        <v>21000</v>
      </c>
      <c r="N50" s="8"/>
      <c r="O50" s="46"/>
      <c r="P50" s="47"/>
      <c r="Q50" s="47"/>
      <c r="R50" s="43"/>
      <c r="S50" s="8">
        <f>S49*B46</f>
        <v>21000</v>
      </c>
      <c r="T50" s="25">
        <f>B46*T49</f>
        <v>19299.600000000002</v>
      </c>
    </row>
    <row r="51" spans="1:20" ht="15.75" customHeight="1" thickTop="1">
      <c r="A51" s="84" t="s">
        <v>20</v>
      </c>
      <c r="B51" s="177" t="s">
        <v>50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9"/>
      <c r="T51" s="123"/>
    </row>
    <row r="52" spans="1:20" ht="40.5" customHeight="1" thickBot="1">
      <c r="A52" s="100"/>
      <c r="B52" s="180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2"/>
      <c r="T52" s="124"/>
    </row>
    <row r="53" spans="1:20" ht="16.5" thickBot="1" thickTop="1">
      <c r="A53" s="23" t="s">
        <v>32</v>
      </c>
      <c r="B53" s="125">
        <v>720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7"/>
      <c r="T53" s="26"/>
    </row>
    <row r="54" spans="1:20" ht="15" customHeight="1" thickTop="1">
      <c r="A54" s="84" t="s">
        <v>19</v>
      </c>
      <c r="B54" s="128" t="s">
        <v>37</v>
      </c>
      <c r="C54" s="129"/>
      <c r="D54" s="129"/>
      <c r="E54" s="129"/>
      <c r="F54" s="129"/>
      <c r="G54" s="130"/>
      <c r="H54" s="54" t="s">
        <v>33</v>
      </c>
      <c r="I54" s="63"/>
      <c r="J54" s="63"/>
      <c r="K54" s="63"/>
      <c r="L54" s="55"/>
      <c r="M54" s="54" t="s">
        <v>43</v>
      </c>
      <c r="N54" s="132"/>
      <c r="O54" s="132"/>
      <c r="P54" s="132"/>
      <c r="Q54" s="132"/>
      <c r="R54" s="132"/>
      <c r="S54" s="133"/>
      <c r="T54" s="123"/>
    </row>
    <row r="55" spans="1:20" ht="11.25" customHeight="1" thickBot="1">
      <c r="A55" s="100"/>
      <c r="B55" s="64"/>
      <c r="C55" s="65"/>
      <c r="D55" s="65"/>
      <c r="E55" s="65"/>
      <c r="F55" s="65"/>
      <c r="G55" s="66"/>
      <c r="H55" s="56"/>
      <c r="I55" s="131"/>
      <c r="J55" s="131"/>
      <c r="K55" s="131"/>
      <c r="L55" s="57"/>
      <c r="M55" s="134"/>
      <c r="N55" s="135"/>
      <c r="O55" s="135"/>
      <c r="P55" s="135"/>
      <c r="Q55" s="135"/>
      <c r="R55" s="135"/>
      <c r="S55" s="136"/>
      <c r="T55" s="124"/>
    </row>
    <row r="56" spans="1:20" ht="16.5" thickBot="1" thickTop="1">
      <c r="A56" s="23" t="s">
        <v>5</v>
      </c>
      <c r="B56" s="103">
        <v>295</v>
      </c>
      <c r="C56" s="104"/>
      <c r="D56" s="103"/>
      <c r="E56" s="104"/>
      <c r="F56" s="8"/>
      <c r="G56" s="24">
        <f>B56</f>
        <v>295</v>
      </c>
      <c r="H56" s="8">
        <v>300</v>
      </c>
      <c r="I56" s="8"/>
      <c r="J56" s="8"/>
      <c r="K56" s="111">
        <f>H56</f>
        <v>300</v>
      </c>
      <c r="L56" s="112"/>
      <c r="M56" s="8">
        <v>350</v>
      </c>
      <c r="N56" s="8"/>
      <c r="O56" s="46"/>
      <c r="P56" s="47"/>
      <c r="Q56" s="47"/>
      <c r="R56" s="43"/>
      <c r="S56" s="24">
        <f>M56</f>
        <v>350</v>
      </c>
      <c r="T56" s="22">
        <v>321.66</v>
      </c>
    </row>
    <row r="57" spans="1:20" ht="16.5" thickBot="1" thickTop="1">
      <c r="A57" s="23" t="s">
        <v>4</v>
      </c>
      <c r="B57" s="103">
        <f>B56*B53</f>
        <v>212400</v>
      </c>
      <c r="C57" s="104"/>
      <c r="D57" s="103"/>
      <c r="E57" s="104"/>
      <c r="F57" s="8"/>
      <c r="G57" s="24">
        <f>G56*B53</f>
        <v>212400</v>
      </c>
      <c r="H57" s="8">
        <f>H56*B53</f>
        <v>216000</v>
      </c>
      <c r="I57" s="8"/>
      <c r="J57" s="8"/>
      <c r="K57" s="111">
        <f>K56*B53</f>
        <v>216000</v>
      </c>
      <c r="L57" s="112"/>
      <c r="M57" s="8">
        <f>M56*B53</f>
        <v>252000</v>
      </c>
      <c r="N57" s="8"/>
      <c r="O57" s="46"/>
      <c r="P57" s="47"/>
      <c r="Q57" s="47"/>
      <c r="R57" s="43"/>
      <c r="S57" s="24">
        <f>S56*B53</f>
        <v>252000</v>
      </c>
      <c r="T57" s="25">
        <f>B53*T56</f>
        <v>231595.2</v>
      </c>
    </row>
    <row r="58" spans="1:20" ht="16.5" thickBot="1" thickTop="1">
      <c r="A58" s="23" t="s">
        <v>8</v>
      </c>
      <c r="B58" s="101"/>
      <c r="C58" s="102"/>
      <c r="D58" s="101"/>
      <c r="E58" s="102"/>
      <c r="F58" s="2"/>
      <c r="G58" s="2"/>
      <c r="H58" s="2"/>
      <c r="I58" s="2"/>
      <c r="J58" s="2"/>
      <c r="K58" s="101"/>
      <c r="L58" s="102"/>
      <c r="M58" s="2"/>
      <c r="N58" s="2"/>
      <c r="O58" s="28"/>
      <c r="P58" s="29"/>
      <c r="Q58" s="29"/>
      <c r="R58" s="5"/>
      <c r="S58" s="2"/>
      <c r="T58" s="27"/>
    </row>
    <row r="59" spans="1:20" ht="20.25" customHeight="1" thickBot="1" thickTop="1">
      <c r="A59" s="23" t="s">
        <v>9</v>
      </c>
      <c r="B59" s="101"/>
      <c r="C59" s="102"/>
      <c r="D59" s="101"/>
      <c r="E59" s="102"/>
      <c r="F59" s="2"/>
      <c r="G59" s="2"/>
      <c r="H59" s="2"/>
      <c r="I59" s="2"/>
      <c r="J59" s="2"/>
      <c r="K59" s="101"/>
      <c r="L59" s="102"/>
      <c r="M59" s="2"/>
      <c r="N59" s="2"/>
      <c r="O59" s="28"/>
      <c r="P59" s="29"/>
      <c r="Q59" s="29"/>
      <c r="R59" s="5"/>
      <c r="S59" s="2"/>
      <c r="T59" s="30"/>
    </row>
    <row r="60" spans="1:20" ht="15.75" thickTop="1">
      <c r="A60" s="84" t="s">
        <v>21</v>
      </c>
      <c r="B60" s="105">
        <f>B14+B21+B29+B36+B43+B50+B57</f>
        <v>2181500</v>
      </c>
      <c r="C60" s="107"/>
      <c r="D60" s="105"/>
      <c r="E60" s="107"/>
      <c r="F60" s="70"/>
      <c r="G60" s="70">
        <v>2181500</v>
      </c>
      <c r="H60" s="70">
        <f>H14+H21+H29+H36+H43+H50+H57</f>
        <v>2284600</v>
      </c>
      <c r="I60" s="70"/>
      <c r="J60" s="70"/>
      <c r="K60" s="105">
        <f>H60</f>
        <v>2284600</v>
      </c>
      <c r="L60" s="107"/>
      <c r="M60" s="70">
        <f>M14+M21+M29+M36+M43+M50+M57</f>
        <v>2335150</v>
      </c>
      <c r="N60" s="70"/>
      <c r="O60" s="105"/>
      <c r="P60" s="106"/>
      <c r="Q60" s="106"/>
      <c r="R60" s="107"/>
      <c r="S60" s="70">
        <f>S43+S14+S21+S29+S36+S50+S57</f>
        <v>2335150</v>
      </c>
      <c r="T60" s="72">
        <f>T57+T50+T43+T36+T29+T21+T14</f>
        <v>2396562.85</v>
      </c>
    </row>
    <row r="61" spans="1:20" ht="6.75" customHeight="1" thickBot="1">
      <c r="A61" s="100"/>
      <c r="B61" s="108"/>
      <c r="C61" s="110"/>
      <c r="D61" s="108"/>
      <c r="E61" s="110"/>
      <c r="F61" s="71"/>
      <c r="G61" s="71"/>
      <c r="H61" s="71"/>
      <c r="I61" s="71"/>
      <c r="J61" s="71"/>
      <c r="K61" s="108"/>
      <c r="L61" s="110"/>
      <c r="M61" s="71"/>
      <c r="N61" s="71"/>
      <c r="O61" s="108"/>
      <c r="P61" s="109"/>
      <c r="Q61" s="109"/>
      <c r="R61" s="110"/>
      <c r="S61" s="71"/>
      <c r="T61" s="73"/>
    </row>
    <row r="62" spans="1:20" ht="25.5" customHeight="1" thickBot="1" thickTop="1">
      <c r="A62" s="84" t="s">
        <v>10</v>
      </c>
      <c r="B62" s="50">
        <v>41381</v>
      </c>
      <c r="C62" s="51"/>
      <c r="D62" s="50"/>
      <c r="E62" s="51"/>
      <c r="F62" s="75"/>
      <c r="G62" s="58"/>
      <c r="H62" s="50">
        <v>41380</v>
      </c>
      <c r="I62" s="51"/>
      <c r="J62" s="75"/>
      <c r="K62" s="3"/>
      <c r="L62" s="55"/>
      <c r="M62" s="50">
        <v>41380</v>
      </c>
      <c r="N62" s="51"/>
      <c r="O62" s="50"/>
      <c r="P62" s="63"/>
      <c r="Q62" s="63"/>
      <c r="R62" s="55"/>
      <c r="S62" s="58"/>
      <c r="T62" s="60"/>
    </row>
    <row r="63" spans="1:20" ht="4.5" customHeight="1" hidden="1" thickBot="1">
      <c r="A63" s="85"/>
      <c r="B63" s="52"/>
      <c r="C63" s="53"/>
      <c r="D63" s="52"/>
      <c r="E63" s="53"/>
      <c r="F63" s="76"/>
      <c r="G63" s="59"/>
      <c r="H63" s="52"/>
      <c r="I63" s="53"/>
      <c r="J63" s="59"/>
      <c r="K63" s="4"/>
      <c r="L63" s="62"/>
      <c r="M63" s="52"/>
      <c r="N63" s="53"/>
      <c r="O63" s="67"/>
      <c r="P63" s="68"/>
      <c r="Q63" s="68"/>
      <c r="R63" s="62"/>
      <c r="S63" s="59"/>
      <c r="T63" s="61"/>
    </row>
    <row r="64" spans="1:20" ht="15" customHeight="1" thickTop="1">
      <c r="A64" s="84" t="s">
        <v>11</v>
      </c>
      <c r="B64" s="54" t="s">
        <v>51</v>
      </c>
      <c r="C64" s="55"/>
      <c r="D64" s="54"/>
      <c r="E64" s="55"/>
      <c r="F64" s="58"/>
      <c r="G64" s="58"/>
      <c r="H64" s="54" t="s">
        <v>51</v>
      </c>
      <c r="I64" s="55"/>
      <c r="J64" s="58"/>
      <c r="K64" s="54"/>
      <c r="L64" s="55"/>
      <c r="M64" s="54" t="s">
        <v>51</v>
      </c>
      <c r="N64" s="55"/>
      <c r="O64" s="54"/>
      <c r="P64" s="63"/>
      <c r="Q64" s="63"/>
      <c r="R64" s="55"/>
      <c r="S64" s="58"/>
      <c r="T64" s="60"/>
    </row>
    <row r="65" spans="1:20" ht="13.5" customHeight="1" thickBot="1">
      <c r="A65" s="85"/>
      <c r="B65" s="56"/>
      <c r="C65" s="57"/>
      <c r="D65" s="56"/>
      <c r="E65" s="57"/>
      <c r="F65" s="59"/>
      <c r="G65" s="122"/>
      <c r="H65" s="56"/>
      <c r="I65" s="57"/>
      <c r="J65" s="59"/>
      <c r="K65" s="56"/>
      <c r="L65" s="57"/>
      <c r="M65" s="56"/>
      <c r="N65" s="57"/>
      <c r="O65" s="67"/>
      <c r="P65" s="68"/>
      <c r="Q65" s="68"/>
      <c r="R65" s="62"/>
      <c r="S65" s="122"/>
      <c r="T65" s="69"/>
    </row>
    <row r="66" spans="1:20" ht="39.75" customHeight="1" thickBot="1" thickTop="1">
      <c r="A66" s="77" t="s">
        <v>12</v>
      </c>
      <c r="B66" s="78"/>
      <c r="C66" s="54" t="s">
        <v>13</v>
      </c>
      <c r="D66" s="63"/>
      <c r="E66" s="63"/>
      <c r="F66" s="63"/>
      <c r="G66" s="55"/>
      <c r="H66" s="54" t="s">
        <v>22</v>
      </c>
      <c r="I66" s="87"/>
      <c r="J66" s="87"/>
      <c r="K66" s="87"/>
      <c r="L66" s="87"/>
      <c r="M66" s="87"/>
      <c r="N66" s="87"/>
      <c r="O66" s="88"/>
      <c r="P66" s="31"/>
      <c r="Q66" s="32"/>
      <c r="R66" s="33"/>
      <c r="S66" s="34"/>
      <c r="T66" s="34"/>
    </row>
    <row r="67" spans="1:20" ht="8.25" customHeight="1" hidden="1" thickBot="1">
      <c r="A67" s="79"/>
      <c r="B67" s="80"/>
      <c r="C67" s="64"/>
      <c r="D67" s="65"/>
      <c r="E67" s="65"/>
      <c r="F67" s="65"/>
      <c r="G67" s="66"/>
      <c r="H67" s="89"/>
      <c r="I67" s="90"/>
      <c r="J67" s="90"/>
      <c r="K67" s="90"/>
      <c r="L67" s="90"/>
      <c r="M67" s="90"/>
      <c r="N67" s="90"/>
      <c r="O67" s="91"/>
      <c r="P67" s="35"/>
      <c r="Q67" s="36"/>
      <c r="R67" s="37"/>
      <c r="S67" s="38"/>
      <c r="T67" s="38"/>
    </row>
    <row r="68" spans="1:20" ht="16.5" customHeight="1" thickBot="1">
      <c r="A68" s="81" t="s">
        <v>14</v>
      </c>
      <c r="B68" s="83"/>
      <c r="C68" s="81" t="s">
        <v>15</v>
      </c>
      <c r="D68" s="82"/>
      <c r="E68" s="82"/>
      <c r="F68" s="82"/>
      <c r="G68" s="83"/>
      <c r="H68" s="81" t="s">
        <v>53</v>
      </c>
      <c r="I68" s="92"/>
      <c r="J68" s="92"/>
      <c r="K68" s="92"/>
      <c r="L68" s="92"/>
      <c r="M68" s="92"/>
      <c r="N68" s="92"/>
      <c r="O68" s="93"/>
      <c r="P68" s="39"/>
      <c r="Q68" s="40"/>
      <c r="R68" s="172"/>
      <c r="S68" s="173"/>
      <c r="T68" s="173"/>
    </row>
    <row r="69" spans="1:20" ht="16.5" customHeight="1" thickBot="1">
      <c r="A69" s="81" t="s">
        <v>16</v>
      </c>
      <c r="B69" s="83"/>
      <c r="C69" s="81" t="s">
        <v>41</v>
      </c>
      <c r="D69" s="82"/>
      <c r="E69" s="82"/>
      <c r="F69" s="82"/>
      <c r="G69" s="83"/>
      <c r="H69" s="94" t="s">
        <v>54</v>
      </c>
      <c r="I69" s="95"/>
      <c r="J69" s="95"/>
      <c r="K69" s="95"/>
      <c r="L69" s="95"/>
      <c r="M69" s="95"/>
      <c r="N69" s="95"/>
      <c r="O69" s="96"/>
      <c r="P69" s="39"/>
      <c r="Q69" s="40"/>
      <c r="R69" s="172"/>
      <c r="S69" s="173"/>
      <c r="T69" s="173"/>
    </row>
    <row r="70" spans="1:20" ht="16.5" customHeight="1" thickBot="1">
      <c r="A70" s="81" t="s">
        <v>17</v>
      </c>
      <c r="B70" s="83"/>
      <c r="C70" s="97" t="s">
        <v>25</v>
      </c>
      <c r="D70" s="98"/>
      <c r="E70" s="98"/>
      <c r="F70" s="98"/>
      <c r="G70" s="99"/>
      <c r="H70" s="81" t="s">
        <v>52</v>
      </c>
      <c r="I70" s="82"/>
      <c r="J70" s="82"/>
      <c r="K70" s="82"/>
      <c r="L70" s="82"/>
      <c r="M70" s="82"/>
      <c r="N70" s="82"/>
      <c r="O70" s="83"/>
      <c r="P70" s="39"/>
      <c r="Q70" s="40"/>
      <c r="R70" s="172"/>
      <c r="S70" s="173"/>
      <c r="T70" s="173"/>
    </row>
    <row r="71" spans="1:20" ht="16.5" customHeight="1">
      <c r="A71" s="41"/>
      <c r="B71" s="42"/>
      <c r="C71" s="191"/>
      <c r="D71" s="191"/>
      <c r="E71" s="191"/>
      <c r="F71" s="42"/>
      <c r="G71" s="42"/>
      <c r="H71" s="42"/>
      <c r="I71" s="42"/>
      <c r="J71" s="42"/>
      <c r="K71" s="42"/>
      <c r="L71" s="42"/>
      <c r="M71" s="42"/>
      <c r="N71" s="191"/>
      <c r="O71" s="191"/>
      <c r="P71" s="42"/>
      <c r="Q71" s="42"/>
      <c r="R71" s="42"/>
      <c r="S71" s="42"/>
      <c r="T71" s="42"/>
    </row>
    <row r="72" spans="1:14" ht="15">
      <c r="A72" s="160" t="s">
        <v>59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</row>
    <row r="73" spans="1:8" ht="17.25" customHeight="1">
      <c r="A73" s="74" t="s">
        <v>58</v>
      </c>
      <c r="B73" s="74"/>
      <c r="C73" s="74"/>
      <c r="D73" s="74"/>
      <c r="E73" s="74"/>
      <c r="F73" s="74"/>
      <c r="G73" s="74"/>
      <c r="H73" s="74"/>
    </row>
    <row r="74" spans="1:8" ht="16.5" customHeight="1">
      <c r="A74" s="86" t="s">
        <v>57</v>
      </c>
      <c r="B74" s="74"/>
      <c r="C74" s="74"/>
      <c r="D74" s="74"/>
      <c r="E74" s="74"/>
      <c r="F74" s="74"/>
      <c r="G74" s="74"/>
      <c r="H74" s="74"/>
    </row>
  </sheetData>
  <sheetProtection/>
  <mergeCells count="176">
    <mergeCell ref="A72:N72"/>
    <mergeCell ref="B14:D14"/>
    <mergeCell ref="B8:S9"/>
    <mergeCell ref="B13:D13"/>
    <mergeCell ref="B4:F6"/>
    <mergeCell ref="G4:G7"/>
    <mergeCell ref="H4:J6"/>
    <mergeCell ref="P4:S7"/>
    <mergeCell ref="M4:O6"/>
    <mergeCell ref="B7:C7"/>
    <mergeCell ref="D7:E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B41:G41"/>
    <mergeCell ref="H40:L41"/>
    <mergeCell ref="M40:S41"/>
    <mergeCell ref="T40:T41"/>
    <mergeCell ref="B37:S38"/>
    <mergeCell ref="T37:T38"/>
    <mergeCell ref="B39:S39"/>
    <mergeCell ref="B40:G40"/>
    <mergeCell ref="B42:C42"/>
    <mergeCell ref="D42:E42"/>
    <mergeCell ref="K42:L42"/>
    <mergeCell ref="B43:C43"/>
    <mergeCell ref="D43:E43"/>
    <mergeCell ref="K43:L43"/>
    <mergeCell ref="T44:T45"/>
    <mergeCell ref="B46:S46"/>
    <mergeCell ref="B47:G48"/>
    <mergeCell ref="H47:L48"/>
    <mergeCell ref="M47:S48"/>
    <mergeCell ref="T47:T48"/>
    <mergeCell ref="K49:L49"/>
    <mergeCell ref="B50:C50"/>
    <mergeCell ref="D50:E50"/>
    <mergeCell ref="K50:L50"/>
    <mergeCell ref="B44:S45"/>
    <mergeCell ref="B49:C49"/>
    <mergeCell ref="D49:E49"/>
    <mergeCell ref="T51:T52"/>
    <mergeCell ref="B53:S53"/>
    <mergeCell ref="B54:G55"/>
    <mergeCell ref="H54:L55"/>
    <mergeCell ref="M54:S55"/>
    <mergeCell ref="T54:T55"/>
    <mergeCell ref="A62:A63"/>
    <mergeCell ref="J62:J63"/>
    <mergeCell ref="O62:R63"/>
    <mergeCell ref="J60:J61"/>
    <mergeCell ref="K60:L61"/>
    <mergeCell ref="M60:M61"/>
    <mergeCell ref="N60:N61"/>
    <mergeCell ref="A60:A61"/>
    <mergeCell ref="D60:E61"/>
    <mergeCell ref="F60:F61"/>
    <mergeCell ref="G64:G65"/>
    <mergeCell ref="K64:L65"/>
    <mergeCell ref="J64:J65"/>
    <mergeCell ref="S64:S65"/>
    <mergeCell ref="M64:N65"/>
    <mergeCell ref="N71:O71"/>
    <mergeCell ref="C71:E71"/>
    <mergeCell ref="A8:A9"/>
    <mergeCell ref="A11:A12"/>
    <mergeCell ref="A15:A16"/>
    <mergeCell ref="A18:A19"/>
    <mergeCell ref="A22:A23"/>
    <mergeCell ref="A24:A25"/>
    <mergeCell ref="A68:B68"/>
    <mergeCell ref="A69:B69"/>
    <mergeCell ref="B60:C61"/>
    <mergeCell ref="G60:G61"/>
    <mergeCell ref="C68:G68"/>
    <mergeCell ref="A1:T1"/>
    <mergeCell ref="A2:H2"/>
    <mergeCell ref="J2:T2"/>
    <mergeCell ref="T4:T7"/>
    <mergeCell ref="A4:A7"/>
    <mergeCell ref="K4:L7"/>
    <mergeCell ref="K59:L59"/>
    <mergeCell ref="K56:L56"/>
    <mergeCell ref="B57:C57"/>
    <mergeCell ref="D57:E57"/>
    <mergeCell ref="K57:L57"/>
    <mergeCell ref="K58:L58"/>
    <mergeCell ref="B59:C59"/>
    <mergeCell ref="B56:C56"/>
    <mergeCell ref="A26:A27"/>
    <mergeCell ref="A40:A41"/>
    <mergeCell ref="A30:A31"/>
    <mergeCell ref="A33:A34"/>
    <mergeCell ref="A37:A38"/>
    <mergeCell ref="A44:A45"/>
    <mergeCell ref="A47:A48"/>
    <mergeCell ref="A51:A52"/>
    <mergeCell ref="I60:I61"/>
    <mergeCell ref="B58:C58"/>
    <mergeCell ref="D58:E58"/>
    <mergeCell ref="D56:E56"/>
    <mergeCell ref="A54:A55"/>
    <mergeCell ref="B51:S52"/>
    <mergeCell ref="D59:E59"/>
    <mergeCell ref="O60:R61"/>
    <mergeCell ref="A64:A65"/>
    <mergeCell ref="A74:H74"/>
    <mergeCell ref="D64:E65"/>
    <mergeCell ref="F64:F65"/>
    <mergeCell ref="H66:O67"/>
    <mergeCell ref="H68:O68"/>
    <mergeCell ref="H69:O69"/>
    <mergeCell ref="A70:B70"/>
    <mergeCell ref="C70:G70"/>
    <mergeCell ref="H70:O70"/>
    <mergeCell ref="S60:S61"/>
    <mergeCell ref="T60:T61"/>
    <mergeCell ref="A73:H73"/>
    <mergeCell ref="H60:H61"/>
    <mergeCell ref="B62:C63"/>
    <mergeCell ref="D62:E63"/>
    <mergeCell ref="F62:F63"/>
    <mergeCell ref="G62:G63"/>
    <mergeCell ref="A66:B67"/>
    <mergeCell ref="C69:G69"/>
    <mergeCell ref="H62:I63"/>
    <mergeCell ref="H64:I65"/>
    <mergeCell ref="S62:S63"/>
    <mergeCell ref="T62:T63"/>
    <mergeCell ref="L62:L63"/>
    <mergeCell ref="C66:G67"/>
    <mergeCell ref="O64:R65"/>
    <mergeCell ref="T64:T65"/>
    <mergeCell ref="B64:C65"/>
    <mergeCell ref="M62:N63"/>
  </mergeCells>
  <printOptions/>
  <pageMargins left="0.31496062992125984" right="0.31496062992125984" top="0.18" bottom="0.1968503937007874" header="8.05" footer="0.15748031496062992"/>
  <pageSetup horizontalDpi="600" verticalDpi="600" orientation="landscape" paperSize="9" scale="75" r:id="rId1"/>
  <rowBreaks count="1" manualBreakCount="1">
    <brk id="4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D8" sqref="D8:E8"/>
    </sheetView>
  </sheetViews>
  <sheetFormatPr defaultColWidth="9.140625" defaultRowHeight="15"/>
  <cols>
    <col min="4" max="4" width="11.421875" style="0" bestFit="1" customWidth="1"/>
    <col min="5" max="5" width="13.421875" style="0" customWidth="1"/>
    <col min="6" max="6" width="11.421875" style="0" bestFit="1" customWidth="1"/>
    <col min="7" max="7" width="9.140625" style="0" customWidth="1"/>
    <col min="8" max="8" width="11.421875" style="0" bestFit="1" customWidth="1"/>
  </cols>
  <sheetData>
    <row r="1" spans="2:6" ht="15">
      <c r="B1">
        <v>1500</v>
      </c>
      <c r="C1" s="49">
        <v>251.67</v>
      </c>
      <c r="D1" s="49">
        <f aca="true" t="shared" si="0" ref="D1:D6">B1*C1</f>
        <v>377505</v>
      </c>
      <c r="E1" s="49">
        <f>C1*A1</f>
        <v>0</v>
      </c>
      <c r="F1" s="49">
        <f>D1+E1</f>
        <v>377505</v>
      </c>
    </row>
    <row r="2" spans="1:6" ht="15">
      <c r="A2">
        <v>3000</v>
      </c>
      <c r="B2">
        <v>1500</v>
      </c>
      <c r="C2">
        <v>316.66</v>
      </c>
      <c r="D2" s="49">
        <f t="shared" si="0"/>
        <v>474990.00000000006</v>
      </c>
      <c r="E2" s="49">
        <f aca="true" t="shared" si="1" ref="E2:E7">C2*A2</f>
        <v>949980.0000000001</v>
      </c>
      <c r="F2" s="49">
        <f aca="true" t="shared" si="2" ref="F2:F7">D2+E2</f>
        <v>1424970.0000000002</v>
      </c>
    </row>
    <row r="3" spans="1:7" ht="15">
      <c r="A3">
        <v>60</v>
      </c>
      <c r="B3">
        <v>325</v>
      </c>
      <c r="C3">
        <v>163.33</v>
      </c>
      <c r="D3" s="49">
        <f t="shared" si="0"/>
        <v>53082.25000000001</v>
      </c>
      <c r="E3" s="49">
        <f t="shared" si="1"/>
        <v>9799.800000000001</v>
      </c>
      <c r="F3" s="49">
        <f t="shared" si="2"/>
        <v>62882.05000000001</v>
      </c>
      <c r="G3">
        <v>1.28</v>
      </c>
    </row>
    <row r="4" spans="1:6" ht="15">
      <c r="A4">
        <v>700</v>
      </c>
      <c r="B4">
        <v>500</v>
      </c>
      <c r="C4" s="49">
        <v>90</v>
      </c>
      <c r="D4" s="49">
        <f t="shared" si="0"/>
        <v>45000</v>
      </c>
      <c r="E4" s="49">
        <f t="shared" si="1"/>
        <v>63000</v>
      </c>
      <c r="F4" s="49">
        <f t="shared" si="2"/>
        <v>108000</v>
      </c>
    </row>
    <row r="5" spans="1:7" ht="15">
      <c r="A5">
        <v>600</v>
      </c>
      <c r="B5">
        <v>500</v>
      </c>
      <c r="C5">
        <v>156.66</v>
      </c>
      <c r="D5" s="49">
        <f t="shared" si="0"/>
        <v>78330</v>
      </c>
      <c r="E5" s="49">
        <f t="shared" si="1"/>
        <v>93996</v>
      </c>
      <c r="F5" s="49">
        <f t="shared" si="2"/>
        <v>172326</v>
      </c>
      <c r="G5">
        <v>3.67</v>
      </c>
    </row>
    <row r="6" spans="1:8" ht="15">
      <c r="A6">
        <v>500</v>
      </c>
      <c r="B6">
        <v>220</v>
      </c>
      <c r="C6">
        <v>321.66</v>
      </c>
      <c r="D6" s="49">
        <f t="shared" si="0"/>
        <v>70765.20000000001</v>
      </c>
      <c r="E6" s="49">
        <f t="shared" si="1"/>
        <v>160830</v>
      </c>
      <c r="F6" s="49">
        <f t="shared" si="2"/>
        <v>231595.2</v>
      </c>
      <c r="G6">
        <v>2.4</v>
      </c>
      <c r="H6">
        <v>2.4</v>
      </c>
    </row>
    <row r="7" spans="1:6" ht="15">
      <c r="A7">
        <v>60</v>
      </c>
      <c r="C7">
        <v>321.66</v>
      </c>
      <c r="D7" s="49"/>
      <c r="E7" s="49">
        <f t="shared" si="1"/>
        <v>19299.600000000002</v>
      </c>
      <c r="F7" s="49">
        <f t="shared" si="2"/>
        <v>19299.600000000002</v>
      </c>
    </row>
    <row r="8" spans="4:8" ht="15">
      <c r="D8" s="49">
        <f>D1+D2+D3+D4+D5+D6+D7</f>
        <v>1099672.45</v>
      </c>
      <c r="E8" s="49">
        <f>E1+E2+E3+E4+E5+E6+E7</f>
        <v>1296905.4000000004</v>
      </c>
      <c r="F8" s="49">
        <f>D8+E8</f>
        <v>2396577.8500000006</v>
      </c>
      <c r="G8">
        <f>G3+G5-G6</f>
        <v>2.5500000000000003</v>
      </c>
      <c r="H8" s="49">
        <f>F8+G8</f>
        <v>2396580.4000000004</v>
      </c>
    </row>
    <row r="9" spans="4:5" ht="13.5" customHeight="1">
      <c r="D9" t="s">
        <v>56</v>
      </c>
      <c r="E9" t="s">
        <v>55</v>
      </c>
    </row>
    <row r="10" ht="14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2013-04-18T09:15:32Z</cp:lastPrinted>
  <dcterms:created xsi:type="dcterms:W3CDTF">2009-10-23T03:44:58Z</dcterms:created>
  <dcterms:modified xsi:type="dcterms:W3CDTF">2013-04-18T15:36:16Z</dcterms:modified>
  <cp:category/>
  <cp:version/>
  <cp:contentType/>
  <cp:contentStatus/>
</cp:coreProperties>
</file>